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C3C9E047-C330-4775-8C9B-68452EA2E40C}" xr6:coauthVersionLast="47" xr6:coauthVersionMax="47" xr10:uidLastSave="{00000000-0000-0000-0000-000000000000}"/>
  <bookViews>
    <workbookView xWindow="-120" yWindow="-120" windowWidth="29040" windowHeight="15720" xr2:uid="{85024B23-EFC0-4298-B776-C03E9913A29B}"/>
  </bookViews>
  <sheets>
    <sheet name="Kvíz" sheetId="1" r:id="rId1"/>
    <sheet name="Vyhodnocení" sheetId="2" r:id="rId2"/>
    <sheet name="Help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D2" i="2" a="1"/>
  <c r="D2" i="2" s="1"/>
  <c r="U9" i="2" l="1"/>
  <c r="U7" i="2"/>
  <c r="U5" i="2"/>
  <c r="J11" i="2" l="1"/>
  <c r="J5" i="2"/>
  <c r="U8" i="2"/>
  <c r="U6" i="2"/>
  <c r="J9" i="2" l="1"/>
  <c r="J10" i="2"/>
  <c r="J7" i="2"/>
  <c r="J6" i="2"/>
  <c r="J4" i="2"/>
  <c r="F6" i="2" l="1"/>
  <c r="C8" i="2" s="1"/>
  <c r="B11" i="2" l="1"/>
  <c r="J23" i="2"/>
  <c r="J16" i="2"/>
  <c r="J22" i="2"/>
  <c r="J19" i="2"/>
  <c r="J15" i="2"/>
  <c r="J27" i="2"/>
  <c r="J24" i="2"/>
  <c r="J20" i="2"/>
  <c r="J17" i="2"/>
  <c r="J18" i="2"/>
  <c r="J28" i="2"/>
  <c r="J25" i="2"/>
  <c r="J21" i="2"/>
  <c r="J2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<sst xmlns="http://schemas.openxmlformats.org/spreadsheetml/2006/main" count="85" uniqueCount="69">
  <si>
    <t>Bayern Mnichov kvíz</t>
  </si>
  <si>
    <t>2. Kolikrát nepřetržitě za sebou získal Bayern titul z Bundesligy?</t>
  </si>
  <si>
    <t>3. Kdo je aktuálním kapitánem Bayernu Mnichov?</t>
  </si>
  <si>
    <t>3 Min-Jae Kim</t>
  </si>
  <si>
    <t xml:space="preserve">1 Manuel Neuer </t>
  </si>
  <si>
    <t>2 Dayot Upamecano</t>
  </si>
  <si>
    <t>6 Joshua Kimmich</t>
  </si>
  <si>
    <t>8 Leon Goretzka</t>
  </si>
  <si>
    <t>9 Harry Kane</t>
  </si>
  <si>
    <t>10 Leroy Sané</t>
  </si>
  <si>
    <t>11 Kingsley Coman</t>
  </si>
  <si>
    <t>19 Alphonso Davies</t>
  </si>
  <si>
    <t>40 Noussair Mazraoui</t>
  </si>
  <si>
    <t>42 Jamal Musiala</t>
  </si>
  <si>
    <t>4. Na jakém stadionu hraje Bayern Mnichov své domací zápasy?</t>
  </si>
  <si>
    <t>Epet Aréna</t>
  </si>
  <si>
    <t>Camp Nou</t>
  </si>
  <si>
    <t>Allianz Arena</t>
  </si>
  <si>
    <t>Signal Iduna Park</t>
  </si>
  <si>
    <t>Olympiastadion Mnichov</t>
  </si>
  <si>
    <t>Letná</t>
  </si>
  <si>
    <t>5. Kdy naposledy vyhrál Bayern Mnichov Ligu Mistrů?</t>
  </si>
  <si>
    <t>6. Kdo jsou aktuálně nejdražší hráči Bayernu Mnichov?</t>
  </si>
  <si>
    <t>7. Kdo byl posledním čechem v Bayernu Mnichov?</t>
  </si>
  <si>
    <t>Petr Čech</t>
  </si>
  <si>
    <t>Jan Koller</t>
  </si>
  <si>
    <t>David Jarolím</t>
  </si>
  <si>
    <t>Patrik Schick</t>
  </si>
  <si>
    <t>1. Kolikrát získal Bayern Michov titulů z Bundesligy?</t>
  </si>
  <si>
    <t>Bonusová otázka:</t>
  </si>
  <si>
    <t>1. Otázka</t>
  </si>
  <si>
    <t>Bonus</t>
  </si>
  <si>
    <t>2. Otázka</t>
  </si>
  <si>
    <t>3. Otázka</t>
  </si>
  <si>
    <t>4. Otázka</t>
  </si>
  <si>
    <t>5. Otázka</t>
  </si>
  <si>
    <t>6. Otázka</t>
  </si>
  <si>
    <t>7. Otázka</t>
  </si>
  <si>
    <t>Body</t>
  </si>
  <si>
    <t>Vyhodnocení</t>
  </si>
  <si>
    <t>Albayrak Egemen</t>
  </si>
  <si>
    <t>Cuřín František</t>
  </si>
  <si>
    <t>Klápa Jakub</t>
  </si>
  <si>
    <t>Lepič David</t>
  </si>
  <si>
    <t>Maláčková Nela</t>
  </si>
  <si>
    <t>Marcol Kryštof</t>
  </si>
  <si>
    <t>Marcol Jakub</t>
  </si>
  <si>
    <t>Naňková Alžběta</t>
  </si>
  <si>
    <t>Nečas Jakub</t>
  </si>
  <si>
    <t>Nešpor Matěj</t>
  </si>
  <si>
    <t>Novotný Ondřej</t>
  </si>
  <si>
    <t>Uchytilová Sára</t>
  </si>
  <si>
    <t>Zeman Maxim</t>
  </si>
  <si>
    <t>Kryvolap Daniil</t>
  </si>
  <si>
    <t>Celkový možný počet získaných bodů</t>
  </si>
  <si>
    <t>Dosažený počet bodů</t>
  </si>
  <si>
    <t>Známky</t>
  </si>
  <si>
    <t>10-9</t>
  </si>
  <si>
    <t>8-7</t>
  </si>
  <si>
    <t>6-5</t>
  </si>
  <si>
    <t>4-3</t>
  </si>
  <si>
    <t>2-0</t>
  </si>
  <si>
    <t>Výsledky</t>
  </si>
  <si>
    <t>Jméno</t>
  </si>
  <si>
    <t>Známka</t>
  </si>
  <si>
    <t>správně</t>
  </si>
  <si>
    <t>špatně</t>
  </si>
  <si>
    <t>Slovní hodnocení</t>
  </si>
  <si>
    <t>Patří Bayern Mnichov mezi nejlepší fotbalové kluby na světě?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</si>
</sst>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2"/>
      <color theme="1"/>
      <name val="Arial Black"/>
      <family val="2"/>
      <charset val="238"/>
    </font>
    <font>
      <sz val="2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gradientFill>
        <stop position="0">
          <color theme="0"/>
        </stop>
        <stop position="1">
          <color rgb="FFFF0000"/>
        </stop>
      </gradient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6" fillId="7" borderId="3" xfId="0" applyFont="1" applyFill="1" applyBorder="1"/>
    <xf numFmtId="0" fontId="6" fillId="7" borderId="1" xfId="0" applyFont="1" applyFill="1" applyBorder="1"/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6" borderId="1" xfId="0" applyFill="1" applyBorder="1"/>
    <xf numFmtId="0" fontId="0" fillId="12" borderId="6" xfId="0" applyFill="1" applyBorder="1"/>
    <xf numFmtId="0" fontId="0" fillId="12" borderId="8" xfId="0" applyFill="1" applyBorder="1"/>
    <xf numFmtId="0" fontId="0" fillId="12" borderId="7" xfId="0" applyFill="1" applyBorder="1"/>
    <xf numFmtId="0" fontId="0" fillId="12" borderId="9" xfId="0" applyFill="1" applyBorder="1"/>
    <xf numFmtId="0" fontId="0" fillId="12" borderId="0" xfId="0" applyFill="1"/>
    <xf numFmtId="0" fontId="0" fillId="12" borderId="10" xfId="0" applyFill="1" applyBorder="1"/>
    <xf numFmtId="0" fontId="3" fillId="12" borderId="0" xfId="0" applyFont="1" applyFill="1"/>
    <xf numFmtId="0" fontId="3" fillId="12" borderId="10" xfId="0" applyFont="1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1" fillId="13" borderId="2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4" borderId="0" xfId="0" applyFill="1"/>
    <xf numFmtId="0" fontId="2" fillId="12" borderId="0" xfId="0" applyFont="1" applyFill="1"/>
    <xf numFmtId="0" fontId="0" fillId="2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1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10:$F$11" max="30000" page="10" val="0"/>
</file>

<file path=xl/ctrlProps/ctrlProp2.xml><?xml version="1.0" encoding="utf-8"?>
<formControlPr xmlns="http://schemas.microsoft.com/office/spreadsheetml/2009/9/main" objectType="Radio" firstButton="1" fmlaLink="$AA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Drop" dropStyle="combo" dx="22" fmlaLink="Help!$G$6" fmlaRange="Help!$C$6:$E$17" noThreeD="1" sel="12" val="4"/>
</file>

<file path=xl/ctrlProps/ctrlProp7.xml><?xml version="1.0" encoding="utf-8"?>
<formControlPr xmlns="http://schemas.microsoft.com/office/spreadsheetml/2009/9/main" objectType="Drop" dropStyle="combo" dx="22" fmlaLink="Help!$G$20" fmlaRange="Help!$C$20:$E$26" noThreeD="1" sel="7" val="0"/>
</file>

<file path=xl/ctrlProps/ctrlProp8.xml><?xml version="1.0" encoding="utf-8"?>
<formControlPr xmlns="http://schemas.microsoft.com/office/spreadsheetml/2009/9/main" objectType="CheckBox" fmlaLink="$W$36" lockText="1" noThreeD="1"/>
</file>

<file path=xl/ctrlProps/ctrlProp9.xml><?xml version="1.0" encoding="utf-8"?>
<formControlPr xmlns="http://schemas.microsoft.com/office/spreadsheetml/2009/9/main" objectType="CheckBox" fmlaLink="$W$37" lockText="1" noThreeD="1"/>
</file>

<file path=xl/ctrlProps/ctrlProp10.xml><?xml version="1.0" encoding="utf-8"?>
<formControlPr xmlns="http://schemas.microsoft.com/office/spreadsheetml/2009/9/main" objectType="CheckBox" fmlaLink="$W$38" lockText="1" noThreeD="1"/>
</file>

<file path=xl/ctrlProps/ctrlProp11.xml><?xml version="1.0" encoding="utf-8"?>
<formControlPr xmlns="http://schemas.microsoft.com/office/spreadsheetml/2009/9/main" objectType="CheckBox" fmlaLink="$W$39" lockText="1" noThreeD="1"/>
</file>

<file path=xl/ctrlProps/ctrlProp12.xml><?xml version="1.0" encoding="utf-8"?>
<formControlPr xmlns="http://schemas.microsoft.com/office/spreadsheetml/2009/9/main" objectType="CheckBox" fmlaLink="$W$40" lockText="1" noThreeD="1"/>
</file>

<file path=xl/ctrlProps/ctrlProp13.xml><?xml version="1.0" encoding="utf-8"?>
<formControlPr xmlns="http://schemas.microsoft.com/office/spreadsheetml/2009/9/main" objectType="Drop" dropStyle="combo" dx="22" fmlaLink="Help!$F$37" fmlaRange="Help!$C$37:$D$41" noThreeD="1" sel="5" val="0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AA$5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Drop" dropStyle="combo" dx="22" fmlaLink="Help!$O$6" fmlaRange="Help!$L$6:$M$20" noThreeD="1" sel="15" val="7"/>
</file>

<file path=xl/ctrlProps/ctrlProp19.xml><?xml version="1.0" encoding="utf-8"?>
<formControlPr xmlns="http://schemas.microsoft.com/office/spreadsheetml/2009/9/main" objectType="Scroll" dx="22" fmlaLink="$P$10" horiz="1" max="2024" min="1955" page="10" val="199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8</xdr:row>
          <xdr:rowOff>180975</xdr:rowOff>
        </xdr:from>
        <xdr:to>
          <xdr:col>3</xdr:col>
          <xdr:colOff>523875</xdr:colOff>
          <xdr:row>12</xdr:row>
          <xdr:rowOff>38100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14</xdr:row>
          <xdr:rowOff>114300</xdr:rowOff>
        </xdr:from>
        <xdr:to>
          <xdr:col>5</xdr:col>
          <xdr:colOff>0</xdr:colOff>
          <xdr:row>16</xdr:row>
          <xdr:rowOff>152400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28575</xdr:rowOff>
        </xdr:from>
        <xdr:to>
          <xdr:col>5</xdr:col>
          <xdr:colOff>9525</xdr:colOff>
          <xdr:row>17</xdr:row>
          <xdr:rowOff>180975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</xdr:row>
          <xdr:rowOff>114300</xdr:rowOff>
        </xdr:from>
        <xdr:to>
          <xdr:col>4</xdr:col>
          <xdr:colOff>200025</xdr:colOff>
          <xdr:row>19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</xdr:row>
          <xdr:rowOff>123825</xdr:rowOff>
        </xdr:from>
        <xdr:to>
          <xdr:col>4</xdr:col>
          <xdr:colOff>200025</xdr:colOff>
          <xdr:row>20</xdr:row>
          <xdr:rowOff>114300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76200</xdr:rowOff>
        </xdr:from>
        <xdr:to>
          <xdr:col>6</xdr:col>
          <xdr:colOff>714375</xdr:colOff>
          <xdr:row>25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28575</xdr:rowOff>
        </xdr:from>
        <xdr:to>
          <xdr:col>6</xdr:col>
          <xdr:colOff>704850</xdr:colOff>
          <xdr:row>30</xdr:row>
          <xdr:rowOff>161925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11</xdr:row>
          <xdr:rowOff>123825</xdr:rowOff>
        </xdr:from>
        <xdr:to>
          <xdr:col>13</xdr:col>
          <xdr:colOff>495300</xdr:colOff>
          <xdr:row>13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Leroy Sané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12</xdr:row>
          <xdr:rowOff>180975</xdr:rowOff>
        </xdr:from>
        <xdr:to>
          <xdr:col>12</xdr:col>
          <xdr:colOff>457200</xdr:colOff>
          <xdr:row>14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Harry Kane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14</xdr:row>
          <xdr:rowOff>57150</xdr:rowOff>
        </xdr:from>
        <xdr:to>
          <xdr:col>13</xdr:col>
          <xdr:colOff>142875</xdr:colOff>
          <xdr:row>15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Min-Jae Kim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15</xdr:row>
          <xdr:rowOff>57150</xdr:rowOff>
        </xdr:from>
        <xdr:to>
          <xdr:col>13</xdr:col>
          <xdr:colOff>257175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Jamal Musiala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16</xdr:row>
          <xdr:rowOff>95250</xdr:rowOff>
        </xdr:from>
        <xdr:to>
          <xdr:col>12</xdr:col>
          <xdr:colOff>542925</xdr:colOff>
          <xdr:row>18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Joshua Kimmich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38100</xdr:rowOff>
        </xdr:from>
        <xdr:to>
          <xdr:col>14</xdr:col>
          <xdr:colOff>590550</xdr:colOff>
          <xdr:row>22</xdr:row>
          <xdr:rowOff>161925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152400</xdr:rowOff>
        </xdr:from>
        <xdr:to>
          <xdr:col>3</xdr:col>
          <xdr:colOff>552450</xdr:colOff>
          <xdr:row>20</xdr:row>
          <xdr:rowOff>171450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27</xdr:row>
          <xdr:rowOff>66675</xdr:rowOff>
        </xdr:from>
        <xdr:to>
          <xdr:col>12</xdr:col>
          <xdr:colOff>123825</xdr:colOff>
          <xdr:row>29</xdr:row>
          <xdr:rowOff>57150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28</xdr:row>
          <xdr:rowOff>104775</xdr:rowOff>
        </xdr:from>
        <xdr:to>
          <xdr:col>12</xdr:col>
          <xdr:colOff>247650</xdr:colOff>
          <xdr:row>30</xdr:row>
          <xdr:rowOff>161925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104775</xdr:rowOff>
        </xdr:from>
        <xdr:to>
          <xdr:col>12</xdr:col>
          <xdr:colOff>600075</xdr:colOff>
          <xdr:row>31</xdr:row>
          <xdr:rowOff>85725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</xdr:row>
          <xdr:rowOff>190500</xdr:rowOff>
        </xdr:from>
        <xdr:to>
          <xdr:col>12</xdr:col>
          <xdr:colOff>600075</xdr:colOff>
          <xdr:row>5</xdr:row>
          <xdr:rowOff>428625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76200</xdr:rowOff>
        </xdr:from>
        <xdr:to>
          <xdr:col>14</xdr:col>
          <xdr:colOff>114300</xdr:colOff>
          <xdr:row>10</xdr:row>
          <xdr:rowOff>85725</xdr:rowOff>
        </xdr:to>
        <xdr:sp macro="" textlink="">
          <xdr:nvSpPr>
            <xdr:cNvPr id="1056" name="Scroll Bar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2AB3-417E-4CE4-A037-D3A0EE138993}">
  <dimension ref="B4:AA52"/>
  <sheetViews>
    <sheetView tabSelected="1" topLeftCell="B1" zoomScale="130" zoomScaleNormal="130" workbookViewId="0">
      <selection activeCell="I15" sqref="I15"/>
    </sheetView>
  </sheetViews>
  <sheetFormatPr defaultRowHeight="15" x14ac:dyDescent="0.25"/>
  <cols>
    <col min="7" max="7" width="13.140625" customWidth="1"/>
    <col min="11" max="11" width="7.140625" customWidth="1"/>
    <col min="14" max="14" width="12.28515625" customWidth="1"/>
    <col min="17" max="17" width="9.140625" customWidth="1"/>
    <col min="23" max="23" width="23" hidden="1" customWidth="1"/>
    <col min="24" max="27" width="0" hidden="1" customWidth="1"/>
  </cols>
  <sheetData>
    <row r="4" spans="2:27" ht="15.75" thickBot="1" x14ac:dyDescent="0.3"/>
    <row r="5" spans="2:27" ht="15.75" thickBo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2:27" ht="34.5" thickBot="1" x14ac:dyDescent="0.3">
      <c r="B6" s="22"/>
      <c r="C6" s="30" t="s">
        <v>0</v>
      </c>
      <c r="D6" s="31"/>
      <c r="E6" s="31"/>
      <c r="F6" s="31"/>
      <c r="G6" s="32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27" x14ac:dyDescent="0.25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2:27" x14ac:dyDescent="0.25">
      <c r="B8" s="22"/>
      <c r="C8" s="33" t="s">
        <v>28</v>
      </c>
      <c r="D8" s="33"/>
      <c r="E8" s="33"/>
      <c r="F8" s="33"/>
      <c r="G8" s="33"/>
      <c r="H8" s="33"/>
      <c r="I8" s="33"/>
      <c r="J8" s="23"/>
      <c r="K8" s="23"/>
      <c r="L8" s="33" t="s">
        <v>21</v>
      </c>
      <c r="M8" s="33"/>
      <c r="N8" s="33"/>
      <c r="O8" s="33"/>
      <c r="P8" s="33"/>
      <c r="Q8" s="23"/>
      <c r="R8" s="24"/>
    </row>
    <row r="9" spans="2:27" ht="15" customHeight="1" x14ac:dyDescent="0.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5"/>
      <c r="R9" s="26"/>
    </row>
    <row r="10" spans="2:27" ht="15" customHeight="1" x14ac:dyDescent="0.5">
      <c r="B10" s="22"/>
      <c r="C10" s="23"/>
      <c r="D10" s="23"/>
      <c r="E10" s="23"/>
      <c r="F10" s="34"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34">
        <v>1993</v>
      </c>
      <c r="Q10" s="34"/>
      <c r="R10" s="26"/>
    </row>
    <row r="11" spans="2:27" ht="15" customHeight="1" x14ac:dyDescent="0.5">
      <c r="B11" s="22"/>
      <c r="C11" s="23"/>
      <c r="D11" s="23"/>
      <c r="E11" s="23"/>
      <c r="F11" s="34"/>
      <c r="G11" s="23"/>
      <c r="H11" s="23"/>
      <c r="I11" s="23"/>
      <c r="J11" s="23"/>
      <c r="K11" s="23"/>
      <c r="L11" s="23"/>
      <c r="M11" s="23"/>
      <c r="N11" s="23"/>
      <c r="O11" s="23"/>
      <c r="P11" s="34"/>
      <c r="Q11" s="34"/>
      <c r="R11" s="26"/>
    </row>
    <row r="12" spans="2:27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33" t="s">
        <v>22</v>
      </c>
      <c r="M12" s="33"/>
      <c r="N12" s="33"/>
      <c r="O12" s="33"/>
      <c r="P12" s="33"/>
      <c r="Q12" s="23"/>
      <c r="R12" s="24"/>
    </row>
    <row r="13" spans="2:27" x14ac:dyDescent="0.25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2:27" x14ac:dyDescent="0.25">
      <c r="B14" s="22"/>
      <c r="C14" s="33" t="s">
        <v>1</v>
      </c>
      <c r="D14" s="33"/>
      <c r="E14" s="33"/>
      <c r="F14" s="33"/>
      <c r="G14" s="33"/>
      <c r="H14" s="33"/>
      <c r="I14" s="23"/>
      <c r="J14" s="23"/>
      <c r="K14" s="23"/>
      <c r="L14" s="23"/>
      <c r="M14" s="23"/>
      <c r="N14" s="23"/>
      <c r="O14" s="23"/>
      <c r="P14" s="23"/>
      <c r="Q14" s="23"/>
      <c r="R14" s="24"/>
      <c r="AA14">
        <v>0</v>
      </c>
    </row>
    <row r="15" spans="2:27" x14ac:dyDescent="0.2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2:27" x14ac:dyDescent="0.2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x14ac:dyDescent="0.2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2:18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x14ac:dyDescent="0.2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33" t="s">
        <v>23</v>
      </c>
      <c r="M20" s="33"/>
      <c r="N20" s="33"/>
      <c r="O20" s="33"/>
      <c r="P20" s="33"/>
      <c r="Q20" s="23"/>
      <c r="R20" s="24"/>
    </row>
    <row r="21" spans="2:18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2:18" x14ac:dyDescent="0.25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x14ac:dyDescent="0.25">
      <c r="B23" s="22"/>
      <c r="C23" s="33" t="s">
        <v>2</v>
      </c>
      <c r="D23" s="33"/>
      <c r="E23" s="33"/>
      <c r="F23" s="33"/>
      <c r="G23" s="3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x14ac:dyDescent="0.2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x14ac:dyDescent="0.2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33" t="s">
        <v>29</v>
      </c>
      <c r="M25" s="33"/>
      <c r="N25" s="23"/>
      <c r="O25" s="23"/>
      <c r="P25" s="23"/>
      <c r="Q25" s="23"/>
      <c r="R25" s="24"/>
    </row>
    <row r="26" spans="2:18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33" t="s">
        <v>68</v>
      </c>
      <c r="M26" s="33"/>
      <c r="N26" s="33"/>
      <c r="O26" s="33"/>
      <c r="P26" s="33"/>
      <c r="Q26" s="33"/>
      <c r="R26" s="24"/>
    </row>
    <row r="27" spans="2:18" x14ac:dyDescent="0.2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2:18" x14ac:dyDescent="0.25">
      <c r="B28" s="22"/>
      <c r="C28" s="33" t="s">
        <v>14</v>
      </c>
      <c r="D28" s="33"/>
      <c r="E28" s="33"/>
      <c r="F28" s="33"/>
      <c r="G28" s="33"/>
      <c r="H28" s="3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2:18" x14ac:dyDescent="0.2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x14ac:dyDescent="0.2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2:23" ht="15.75" thickBot="1" x14ac:dyDescent="0.3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</row>
    <row r="36" spans="2:23" ht="15" customHeight="1" x14ac:dyDescent="0.25">
      <c r="W36" t="b">
        <v>0</v>
      </c>
    </row>
    <row r="37" spans="2:23" ht="15" customHeight="1" x14ac:dyDescent="0.25">
      <c r="W37" t="b">
        <v>0</v>
      </c>
    </row>
    <row r="38" spans="2:23" x14ac:dyDescent="0.25">
      <c r="W38" t="b">
        <v>0</v>
      </c>
    </row>
    <row r="39" spans="2:23" x14ac:dyDescent="0.25">
      <c r="W39" t="b">
        <v>0</v>
      </c>
    </row>
    <row r="40" spans="2:23" x14ac:dyDescent="0.25">
      <c r="W40" t="b">
        <v>0</v>
      </c>
    </row>
    <row r="52" spans="27:27" x14ac:dyDescent="0.25">
      <c r="AA52">
        <v>0</v>
      </c>
    </row>
  </sheetData>
  <mergeCells count="12">
    <mergeCell ref="C28:H28"/>
    <mergeCell ref="L8:P8"/>
    <mergeCell ref="L12:P12"/>
    <mergeCell ref="L20:P20"/>
    <mergeCell ref="L25:M25"/>
    <mergeCell ref="L26:Q26"/>
    <mergeCell ref="C23:G23"/>
    <mergeCell ref="C6:G6"/>
    <mergeCell ref="C8:I8"/>
    <mergeCell ref="F10:F11"/>
    <mergeCell ref="P10:Q11"/>
    <mergeCell ref="C14:H14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</xdr:col>
                    <xdr:colOff>142875</xdr:colOff>
                    <xdr:row>8</xdr:row>
                    <xdr:rowOff>180975</xdr:rowOff>
                  </from>
                  <to>
                    <xdr:col>3</xdr:col>
                    <xdr:colOff>523875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171450</xdr:colOff>
                    <xdr:row>14</xdr:row>
                    <xdr:rowOff>114300</xdr:rowOff>
                  </from>
                  <to>
                    <xdr:col>5</xdr:col>
                    <xdr:colOff>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28575</xdr:rowOff>
                  </from>
                  <to>
                    <xdr:col>5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2</xdr:col>
                    <xdr:colOff>180975</xdr:colOff>
                    <xdr:row>17</xdr:row>
                    <xdr:rowOff>114300</xdr:rowOff>
                  </from>
                  <to>
                    <xdr:col>4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2</xdr:col>
                    <xdr:colOff>180975</xdr:colOff>
                    <xdr:row>18</xdr:row>
                    <xdr:rowOff>123825</xdr:rowOff>
                  </from>
                  <to>
                    <xdr:col>4</xdr:col>
                    <xdr:colOff>200025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2</xdr:col>
                    <xdr:colOff>66675</xdr:colOff>
                    <xdr:row>23</xdr:row>
                    <xdr:rowOff>76200</xdr:rowOff>
                  </from>
                  <to>
                    <xdr:col>6</xdr:col>
                    <xdr:colOff>714375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2</xdr:col>
                    <xdr:colOff>76200</xdr:colOff>
                    <xdr:row>28</xdr:row>
                    <xdr:rowOff>28575</xdr:rowOff>
                  </from>
                  <to>
                    <xdr:col>6</xdr:col>
                    <xdr:colOff>704850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10</xdr:col>
                    <xdr:colOff>600075</xdr:colOff>
                    <xdr:row>11</xdr:row>
                    <xdr:rowOff>123825</xdr:rowOff>
                  </from>
                  <to>
                    <xdr:col>13</xdr:col>
                    <xdr:colOff>495300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10</xdr:col>
                    <xdr:colOff>600075</xdr:colOff>
                    <xdr:row>12</xdr:row>
                    <xdr:rowOff>180975</xdr:rowOff>
                  </from>
                  <to>
                    <xdr:col>12</xdr:col>
                    <xdr:colOff>457200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10</xdr:col>
                    <xdr:colOff>600075</xdr:colOff>
                    <xdr:row>14</xdr:row>
                    <xdr:rowOff>57150</xdr:rowOff>
                  </from>
                  <to>
                    <xdr:col>13</xdr:col>
                    <xdr:colOff>142875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10</xdr:col>
                    <xdr:colOff>600075</xdr:colOff>
                    <xdr:row>15</xdr:row>
                    <xdr:rowOff>57150</xdr:rowOff>
                  </from>
                  <to>
                    <xdr:col>13</xdr:col>
                    <xdr:colOff>257175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10</xdr:col>
                    <xdr:colOff>600075</xdr:colOff>
                    <xdr:row>16</xdr:row>
                    <xdr:rowOff>95250</xdr:rowOff>
                  </from>
                  <to>
                    <xdr:col>12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104775</xdr:colOff>
                    <xdr:row>20</xdr:row>
                    <xdr:rowOff>38100</xdr:rowOff>
                  </from>
                  <to>
                    <xdr:col>14</xdr:col>
                    <xdr:colOff>590550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Group Box 27">
              <controlPr defaultSize="0" autoFill="0" autoPict="0">
                <anchor moveWithCells="1">
                  <from>
                    <xdr:col>2</xdr:col>
                    <xdr:colOff>38100</xdr:colOff>
                    <xdr:row>14</xdr:row>
                    <xdr:rowOff>152400</xdr:rowOff>
                  </from>
                  <to>
                    <xdr:col>3</xdr:col>
                    <xdr:colOff>552450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Option Button 28">
              <controlPr defaultSize="0" autoFill="0" autoLine="0" autoPict="0">
                <anchor moveWithCells="1">
                  <from>
                    <xdr:col>11</xdr:col>
                    <xdr:colOff>247650</xdr:colOff>
                    <xdr:row>27</xdr:row>
                    <xdr:rowOff>66675</xdr:rowOff>
                  </from>
                  <to>
                    <xdr:col>12</xdr:col>
                    <xdr:colOff>123825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Option Button 29">
              <controlPr defaultSize="0" autoFill="0" autoLine="0" autoPict="0">
                <anchor moveWithCells="1">
                  <from>
                    <xdr:col>11</xdr:col>
                    <xdr:colOff>247650</xdr:colOff>
                    <xdr:row>28</xdr:row>
                    <xdr:rowOff>104775</xdr:rowOff>
                  </from>
                  <to>
                    <xdr:col>12</xdr:col>
                    <xdr:colOff>247650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Group Box 30">
              <controlPr defaultSize="0" autoFill="0" autoPict="0">
                <anchor moveWithCells="1">
                  <from>
                    <xdr:col>11</xdr:col>
                    <xdr:colOff>142875</xdr:colOff>
                    <xdr:row>26</xdr:row>
                    <xdr:rowOff>104775</xdr:rowOff>
                  </from>
                  <to>
                    <xdr:col>12</xdr:col>
                    <xdr:colOff>600075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Drop Down 31">
              <controlPr defaultSize="0" autoLine="0" autoPict="0">
                <anchor moveWithCells="1">
                  <from>
                    <xdr:col>9</xdr:col>
                    <xdr:colOff>9525</xdr:colOff>
                    <xdr:row>4</xdr:row>
                    <xdr:rowOff>190500</xdr:rowOff>
                  </from>
                  <to>
                    <xdr:col>12</xdr:col>
                    <xdr:colOff>600075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Scroll Bar 32">
              <controlPr defaultSize="0" autoPict="0">
                <anchor moveWithCells="1">
                  <from>
                    <xdr:col>11</xdr:col>
                    <xdr:colOff>47625</xdr:colOff>
                    <xdr:row>8</xdr:row>
                    <xdr:rowOff>76200</xdr:rowOff>
                  </from>
                  <to>
                    <xdr:col>14</xdr:col>
                    <xdr:colOff>114300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9720-A101-46B4-A828-7D6348786E19}">
  <dimension ref="B1:U28"/>
  <sheetViews>
    <sheetView zoomScale="85" zoomScaleNormal="85" workbookViewId="0">
      <selection activeCell="J8" sqref="J8"/>
    </sheetView>
  </sheetViews>
  <sheetFormatPr defaultRowHeight="15" x14ac:dyDescent="0.25"/>
  <cols>
    <col min="5" max="5" width="9.140625" customWidth="1"/>
    <col min="12" max="12" width="9" customWidth="1"/>
    <col min="14" max="14" width="9.28515625" customWidth="1"/>
    <col min="21" max="21" width="0" hidden="1" customWidth="1"/>
  </cols>
  <sheetData>
    <row r="1" spans="2:21" ht="15.75" thickBot="1" x14ac:dyDescent="0.3"/>
    <row r="2" spans="2:21" ht="15.75" thickBot="1" x14ac:dyDescent="0.3">
      <c r="B2" s="41" t="s">
        <v>39</v>
      </c>
      <c r="C2" s="42"/>
      <c r="D2" s="38" cm="1">
        <f t="array" ref="D2">INDEX(H15:H29,Help!O6)</f>
        <v>0</v>
      </c>
      <c r="E2" s="39"/>
    </row>
    <row r="3" spans="2:21" ht="15.75" thickBot="1" x14ac:dyDescent="0.3">
      <c r="J3" s="2" t="s">
        <v>38</v>
      </c>
    </row>
    <row r="4" spans="2:21" ht="15.75" thickBot="1" x14ac:dyDescent="0.3">
      <c r="B4" s="43" t="s">
        <v>54</v>
      </c>
      <c r="C4" s="44"/>
      <c r="D4" s="44"/>
      <c r="E4" s="45"/>
      <c r="F4" s="3">
        <v>10</v>
      </c>
      <c r="I4" s="18" t="s">
        <v>30</v>
      </c>
      <c r="J4" s="1">
        <f>IF(Kvíz!$F$10=33,1,0)</f>
        <v>0</v>
      </c>
      <c r="M4" s="12" t="s">
        <v>65</v>
      </c>
    </row>
    <row r="5" spans="2:21" ht="15.75" thickBot="1" x14ac:dyDescent="0.3">
      <c r="I5" s="18" t="s">
        <v>32</v>
      </c>
      <c r="J5" s="1">
        <f>IF(Kvíz!$AA$14=3,1,0)</f>
        <v>0</v>
      </c>
      <c r="M5" s="13" t="s">
        <v>66</v>
      </c>
      <c r="U5">
        <f>IF(Kvíz!W36=FALSE,0,-1)</f>
        <v>0</v>
      </c>
    </row>
    <row r="6" spans="2:21" ht="15.75" thickBot="1" x14ac:dyDescent="0.3">
      <c r="B6" s="43" t="s">
        <v>55</v>
      </c>
      <c r="C6" s="44"/>
      <c r="D6" s="44"/>
      <c r="E6" s="45"/>
      <c r="F6" s="4">
        <f>SUM(J4:J11)</f>
        <v>0</v>
      </c>
      <c r="I6" s="18" t="s">
        <v>33</v>
      </c>
      <c r="J6" s="1">
        <f>IF(Help!G6=1,1,0)</f>
        <v>0</v>
      </c>
      <c r="U6">
        <f>IF(Kvíz!W37=TRUE,1,0)</f>
        <v>0</v>
      </c>
    </row>
    <row r="7" spans="2:21" ht="15.75" thickBot="1" x14ac:dyDescent="0.3">
      <c r="I7" s="18" t="s">
        <v>34</v>
      </c>
      <c r="J7" s="1">
        <f>IF(Help!G20=3,1,0)</f>
        <v>0</v>
      </c>
      <c r="U7">
        <f>IF(Kvíz!$W$38=FALSE,0,-1)</f>
        <v>0</v>
      </c>
    </row>
    <row r="8" spans="2:21" ht="15.75" thickBot="1" x14ac:dyDescent="0.3">
      <c r="B8" s="14" t="s">
        <v>64</v>
      </c>
      <c r="C8" s="5">
        <f>IF(F6&gt;=9,1,IF(F6&gt;=7,2,IF(F6&gt;=5,3,IF(F6&gt;=3,4,5))))</f>
        <v>5</v>
      </c>
      <c r="I8" s="18" t="s">
        <v>35</v>
      </c>
      <c r="J8" s="1">
        <f>IF(Kvíz!P10=2020,1,0)</f>
        <v>0</v>
      </c>
      <c r="U8">
        <f>IF(Kvíz!$W$39=TRUE,1,0)</f>
        <v>0</v>
      </c>
    </row>
    <row r="9" spans="2:21" ht="15.75" thickBot="1" x14ac:dyDescent="0.3">
      <c r="I9" s="18" t="s">
        <v>36</v>
      </c>
      <c r="J9" s="1">
        <f>SUM(U5:U9)</f>
        <v>0</v>
      </c>
      <c r="U9">
        <f>IF(Kvíz!$W$40=FALSE,0,-1)</f>
        <v>0</v>
      </c>
    </row>
    <row r="10" spans="2:21" ht="15.75" thickBot="1" x14ac:dyDescent="0.3">
      <c r="B10" s="16" t="s">
        <v>67</v>
      </c>
      <c r="C10" s="17"/>
      <c r="I10" s="18" t="s">
        <v>37</v>
      </c>
      <c r="J10" s="1">
        <f>IF(Help!F37=3,1,0)</f>
        <v>0</v>
      </c>
    </row>
    <row r="11" spans="2:21" ht="15.75" thickBot="1" x14ac:dyDescent="0.3">
      <c r="B11" s="38" t="str">
        <f>IF(C8=1,"Znalec německého mistra",IF(C8=2,"Skoro znalec",IF(C8=3,"Průměrný znalec",IF(C8=4,"Možná si o Bayernu někdy slyšel",IF(C8=5,"Nejspíš si nikdy o Bayernu neslyšel"," ")))))</f>
        <v>Nejspíš si nikdy o Bayernu neslyšel</v>
      </c>
      <c r="C11" s="40"/>
      <c r="D11" s="40"/>
      <c r="E11" s="40"/>
      <c r="F11" s="39"/>
      <c r="I11" s="18" t="s">
        <v>31</v>
      </c>
      <c r="J11" s="1">
        <f>IF(Kvíz!AA52=1,2,0)</f>
        <v>0</v>
      </c>
    </row>
    <row r="12" spans="2:21" ht="15.75" thickBot="1" x14ac:dyDescent="0.3"/>
    <row r="13" spans="2:21" ht="15.75" thickBot="1" x14ac:dyDescent="0.3">
      <c r="H13" s="46" t="s">
        <v>62</v>
      </c>
      <c r="I13" s="46"/>
      <c r="J13" s="46"/>
      <c r="M13" s="10" t="s">
        <v>56</v>
      </c>
      <c r="N13" s="10" t="s">
        <v>38</v>
      </c>
    </row>
    <row r="14" spans="2:21" ht="15.75" thickBot="1" x14ac:dyDescent="0.3">
      <c r="H14" s="35" t="s">
        <v>63</v>
      </c>
      <c r="I14" s="35"/>
      <c r="J14" s="10" t="s">
        <v>64</v>
      </c>
      <c r="M14" s="6">
        <v>1</v>
      </c>
      <c r="N14" s="11" t="s">
        <v>57</v>
      </c>
    </row>
    <row r="15" spans="2:21" ht="15.75" thickBot="1" x14ac:dyDescent="0.3">
      <c r="H15" s="36" t="s">
        <v>40</v>
      </c>
      <c r="I15" s="37"/>
      <c r="J15" s="1">
        <f ca="1">IF(H15=$D$2,$C$8,IF(J15&gt;0,J15,0))</f>
        <v>0</v>
      </c>
      <c r="M15" s="7">
        <v>2</v>
      </c>
      <c r="N15" s="11" t="s">
        <v>58</v>
      </c>
    </row>
    <row r="16" spans="2:21" ht="15.75" thickBot="1" x14ac:dyDescent="0.3">
      <c r="H16" s="36" t="s">
        <v>41</v>
      </c>
      <c r="I16" s="37"/>
      <c r="J16" s="1">
        <f t="shared" ref="J16:J28" ca="1" si="0">IF(H16=$D$2,$C$8,IF(J16&gt;0,J16,0))</f>
        <v>0</v>
      </c>
      <c r="M16" s="15">
        <v>3</v>
      </c>
      <c r="N16" s="11" t="s">
        <v>59</v>
      </c>
    </row>
    <row r="17" spans="8:14" ht="15.75" thickBot="1" x14ac:dyDescent="0.3">
      <c r="H17" s="36" t="s">
        <v>42</v>
      </c>
      <c r="I17" s="37"/>
      <c r="J17" s="1">
        <f t="shared" ca="1" si="0"/>
        <v>0</v>
      </c>
      <c r="M17" s="8">
        <v>4</v>
      </c>
      <c r="N17" s="11" t="s">
        <v>60</v>
      </c>
    </row>
    <row r="18" spans="8:14" ht="15.75" thickBot="1" x14ac:dyDescent="0.3">
      <c r="H18" s="36" t="s">
        <v>53</v>
      </c>
      <c r="I18" s="37"/>
      <c r="J18" s="1">
        <f t="shared" ca="1" si="0"/>
        <v>0</v>
      </c>
      <c r="M18" s="9">
        <v>5</v>
      </c>
      <c r="N18" s="11" t="s">
        <v>61</v>
      </c>
    </row>
    <row r="19" spans="8:14" ht="15.75" thickBot="1" x14ac:dyDescent="0.3">
      <c r="H19" s="36" t="s">
        <v>43</v>
      </c>
      <c r="I19" s="37"/>
      <c r="J19" s="1">
        <f t="shared" ca="1" si="0"/>
        <v>0</v>
      </c>
    </row>
    <row r="20" spans="8:14" ht="15.75" thickBot="1" x14ac:dyDescent="0.3">
      <c r="H20" s="36" t="s">
        <v>44</v>
      </c>
      <c r="I20" s="37"/>
      <c r="J20" s="1">
        <f t="shared" ca="1" si="0"/>
        <v>0</v>
      </c>
    </row>
    <row r="21" spans="8:14" ht="15.75" thickBot="1" x14ac:dyDescent="0.3">
      <c r="H21" s="36" t="s">
        <v>45</v>
      </c>
      <c r="I21" s="37"/>
      <c r="J21" s="1">
        <f t="shared" ca="1" si="0"/>
        <v>0</v>
      </c>
    </row>
    <row r="22" spans="8:14" ht="15.75" thickBot="1" x14ac:dyDescent="0.3">
      <c r="H22" s="36" t="s">
        <v>46</v>
      </c>
      <c r="I22" s="37"/>
      <c r="J22" s="1">
        <f t="shared" ca="1" si="0"/>
        <v>0</v>
      </c>
    </row>
    <row r="23" spans="8:14" ht="15.75" thickBot="1" x14ac:dyDescent="0.3">
      <c r="H23" s="36" t="s">
        <v>47</v>
      </c>
      <c r="I23" s="37"/>
      <c r="J23" s="1">
        <f t="shared" ca="1" si="0"/>
        <v>0</v>
      </c>
    </row>
    <row r="24" spans="8:14" ht="15.75" thickBot="1" x14ac:dyDescent="0.3">
      <c r="H24" s="36" t="s">
        <v>48</v>
      </c>
      <c r="I24" s="37"/>
      <c r="J24" s="1">
        <f t="shared" ca="1" si="0"/>
        <v>0</v>
      </c>
    </row>
    <row r="25" spans="8:14" ht="15.75" thickBot="1" x14ac:dyDescent="0.3">
      <c r="H25" s="36" t="s">
        <v>49</v>
      </c>
      <c r="I25" s="37"/>
      <c r="J25" s="1">
        <f t="shared" ca="1" si="0"/>
        <v>0</v>
      </c>
    </row>
    <row r="26" spans="8:14" ht="15.75" thickBot="1" x14ac:dyDescent="0.3">
      <c r="H26" s="36" t="s">
        <v>50</v>
      </c>
      <c r="I26" s="37"/>
      <c r="J26" s="1">
        <f t="shared" ca="1" si="0"/>
        <v>0</v>
      </c>
    </row>
    <row r="27" spans="8:14" ht="15.75" thickBot="1" x14ac:dyDescent="0.3">
      <c r="H27" s="36" t="s">
        <v>51</v>
      </c>
      <c r="I27" s="37"/>
      <c r="J27" s="1">
        <f t="shared" ca="1" si="0"/>
        <v>0</v>
      </c>
    </row>
    <row r="28" spans="8:14" ht="15.75" thickBot="1" x14ac:dyDescent="0.3">
      <c r="H28" s="36" t="s">
        <v>52</v>
      </c>
      <c r="I28" s="37"/>
      <c r="J28" s="1">
        <f t="shared" ca="1" si="0"/>
        <v>0</v>
      </c>
    </row>
  </sheetData>
  <mergeCells count="21"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14:I14"/>
    <mergeCell ref="H16:I16"/>
    <mergeCell ref="H15:I15"/>
    <mergeCell ref="D2:E2"/>
    <mergeCell ref="B11:F11"/>
    <mergeCell ref="B2:C2"/>
    <mergeCell ref="B4:E4"/>
    <mergeCell ref="B6:E6"/>
    <mergeCell ref="H13:J13"/>
  </mergeCells>
  <phoneticPr fontId="4" type="noConversion"/>
  <conditionalFormatting sqref="B11:F11">
    <cfRule type="expression" dxfId="17" priority="7">
      <formula>$C$8=5</formula>
    </cfRule>
    <cfRule type="expression" dxfId="16" priority="8">
      <formula>$C$8=4</formula>
    </cfRule>
    <cfRule type="expression" dxfId="15" priority="9">
      <formula>$C$8=3</formula>
    </cfRule>
    <cfRule type="expression" dxfId="14" priority="10">
      <formula>$C$8=2</formula>
    </cfRule>
    <cfRule type="expression" dxfId="13" priority="11">
      <formula>$C$8=1</formula>
    </cfRule>
  </conditionalFormatting>
  <conditionalFormatting sqref="C8">
    <cfRule type="cellIs" dxfId="12" priority="12" operator="equal">
      <formula>5</formula>
    </cfRule>
    <cfRule type="cellIs" dxfId="11" priority="13" operator="equal">
      <formula>4</formula>
    </cfRule>
    <cfRule type="cellIs" dxfId="10" priority="14" operator="equal">
      <formula>3</formula>
    </cfRule>
    <cfRule type="cellIs" dxfId="9" priority="15" operator="equal">
      <formula>2</formula>
    </cfRule>
    <cfRule type="cellIs" dxfId="8" priority="16" operator="equal">
      <formula>1</formula>
    </cfRule>
  </conditionalFormatting>
  <conditionalFormatting sqref="J4:J11">
    <cfRule type="cellIs" dxfId="7" priority="18" operator="lessThanOrEqual">
      <formula>0</formula>
    </cfRule>
    <cfRule type="cellIs" dxfId="6" priority="19" operator="greaterThanOrEqual">
      <formula>1</formula>
    </cfRule>
  </conditionalFormatting>
  <conditionalFormatting sqref="J15:J28">
    <cfRule type="cellIs" dxfId="5" priority="1" operator="equal">
      <formula>0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F341-3367-48A5-AAD4-9DE70CBE6F92}">
  <dimension ref="C6:O40"/>
  <sheetViews>
    <sheetView workbookViewId="0">
      <selection activeCell="L20" sqref="L20"/>
    </sheetView>
  </sheetViews>
  <sheetFormatPr defaultRowHeight="15" x14ac:dyDescent="0.25"/>
  <sheetData>
    <row r="6" spans="3:15" x14ac:dyDescent="0.25">
      <c r="C6" t="s">
        <v>4</v>
      </c>
      <c r="G6">
        <v>12</v>
      </c>
      <c r="L6" s="47" t="s">
        <v>40</v>
      </c>
      <c r="M6" s="47"/>
      <c r="O6">
        <v>15</v>
      </c>
    </row>
    <row r="7" spans="3:15" x14ac:dyDescent="0.25">
      <c r="C7" t="s">
        <v>5</v>
      </c>
      <c r="L7" s="47" t="s">
        <v>41</v>
      </c>
      <c r="M7" s="47"/>
    </row>
    <row r="8" spans="3:15" x14ac:dyDescent="0.25">
      <c r="C8" t="s">
        <v>3</v>
      </c>
      <c r="L8" s="47" t="s">
        <v>42</v>
      </c>
      <c r="M8" s="47"/>
    </row>
    <row r="9" spans="3:15" x14ac:dyDescent="0.25">
      <c r="C9" t="s">
        <v>6</v>
      </c>
      <c r="L9" s="47" t="s">
        <v>53</v>
      </c>
      <c r="M9" s="47"/>
    </row>
    <row r="10" spans="3:15" x14ac:dyDescent="0.25">
      <c r="C10" t="s">
        <v>7</v>
      </c>
      <c r="L10" s="47" t="s">
        <v>43</v>
      </c>
      <c r="M10" s="47"/>
    </row>
    <row r="11" spans="3:15" x14ac:dyDescent="0.25">
      <c r="C11" t="s">
        <v>8</v>
      </c>
      <c r="L11" s="47" t="s">
        <v>44</v>
      </c>
      <c r="M11" s="47"/>
    </row>
    <row r="12" spans="3:15" x14ac:dyDescent="0.25">
      <c r="C12" t="s">
        <v>9</v>
      </c>
      <c r="L12" s="47" t="s">
        <v>45</v>
      </c>
      <c r="M12" s="47"/>
    </row>
    <row r="13" spans="3:15" x14ac:dyDescent="0.25">
      <c r="C13" t="s">
        <v>10</v>
      </c>
      <c r="L13" s="47" t="s">
        <v>46</v>
      </c>
      <c r="M13" s="47"/>
    </row>
    <row r="14" spans="3:15" x14ac:dyDescent="0.25">
      <c r="C14" t="s">
        <v>11</v>
      </c>
      <c r="L14" s="47" t="s">
        <v>47</v>
      </c>
      <c r="M14" s="47"/>
    </row>
    <row r="15" spans="3:15" x14ac:dyDescent="0.25">
      <c r="C15" t="s">
        <v>12</v>
      </c>
      <c r="L15" s="47" t="s">
        <v>48</v>
      </c>
      <c r="M15" s="47"/>
    </row>
    <row r="16" spans="3:15" x14ac:dyDescent="0.25">
      <c r="C16" t="s">
        <v>13</v>
      </c>
      <c r="L16" s="47" t="s">
        <v>49</v>
      </c>
      <c r="M16" s="47"/>
    </row>
    <row r="17" spans="3:13" x14ac:dyDescent="0.25">
      <c r="L17" s="47" t="s">
        <v>50</v>
      </c>
      <c r="M17" s="47"/>
    </row>
    <row r="18" spans="3:13" x14ac:dyDescent="0.25">
      <c r="L18" s="47" t="s">
        <v>51</v>
      </c>
      <c r="M18" s="47"/>
    </row>
    <row r="19" spans="3:13" x14ac:dyDescent="0.25">
      <c r="L19" s="47" t="s">
        <v>52</v>
      </c>
      <c r="M19" s="47"/>
    </row>
    <row r="20" spans="3:13" x14ac:dyDescent="0.25">
      <c r="C20" t="s">
        <v>15</v>
      </c>
      <c r="G20">
        <v>7</v>
      </c>
    </row>
    <row r="21" spans="3:13" x14ac:dyDescent="0.25">
      <c r="C21" t="s">
        <v>16</v>
      </c>
    </row>
    <row r="22" spans="3:13" x14ac:dyDescent="0.25">
      <c r="C22" t="s">
        <v>17</v>
      </c>
    </row>
    <row r="23" spans="3:13" x14ac:dyDescent="0.25">
      <c r="C23" t="s">
        <v>18</v>
      </c>
    </row>
    <row r="24" spans="3:13" x14ac:dyDescent="0.25">
      <c r="C24" t="s">
        <v>20</v>
      </c>
    </row>
    <row r="25" spans="3:13" x14ac:dyDescent="0.25">
      <c r="C25" t="s">
        <v>19</v>
      </c>
    </row>
    <row r="37" spans="3:6" x14ac:dyDescent="0.25">
      <c r="C37" t="s">
        <v>24</v>
      </c>
      <c r="F37">
        <v>5</v>
      </c>
    </row>
    <row r="38" spans="3:6" x14ac:dyDescent="0.25">
      <c r="C38" t="s">
        <v>25</v>
      </c>
    </row>
    <row r="39" spans="3:6" x14ac:dyDescent="0.25">
      <c r="C39" t="s">
        <v>26</v>
      </c>
    </row>
    <row r="40" spans="3:6" x14ac:dyDescent="0.25">
      <c r="C40" t="s">
        <v>27</v>
      </c>
    </row>
  </sheetData>
  <mergeCells count="14">
    <mergeCell ref="L7:M7"/>
    <mergeCell ref="L6:M6"/>
    <mergeCell ref="L14:M14"/>
    <mergeCell ref="L15:M15"/>
    <mergeCell ref="L16:M16"/>
    <mergeCell ref="L18:M18"/>
    <mergeCell ref="L19:M19"/>
    <mergeCell ref="L8:M8"/>
    <mergeCell ref="L9:M9"/>
    <mergeCell ref="L10:M10"/>
    <mergeCell ref="L11:M11"/>
    <mergeCell ref="L12:M12"/>
    <mergeCell ref="L13:M13"/>
    <mergeCell ref="L17:M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Kvíz</vt:lpstr>
      <vt:lpstr>Vyhodnocení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 Jakub</dc:creator>
  <cp:lastModifiedBy>Nečas Jakub</cp:lastModifiedBy>
  <dcterms:created xsi:type="dcterms:W3CDTF">2024-01-19T07:04:12Z</dcterms:created>
  <dcterms:modified xsi:type="dcterms:W3CDTF">2024-01-26T06:38:32Z</dcterms:modified>
</cp:coreProperties>
</file>